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My Drive\Comanche ISD\DEBT REPORTS\"/>
    </mc:Choice>
  </mc:AlternateContent>
  <xr:revisionPtr revIDLastSave="0" documentId="8_{07D8F53E-2455-42B0-8EEB-A3EB56688386}" xr6:coauthVersionLast="47" xr6:coauthVersionMax="47" xr10:uidLastSave="{00000000-0000-0000-0000-000000000000}"/>
  <bookViews>
    <workbookView xWindow="-28920" yWindow="-90" windowWidth="29040" windowHeight="15720" tabRatio="685" firstSheet="2"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<sst xmlns="http://schemas.openxmlformats.org/spreadsheetml/2006/main" count="486" uniqueCount="352">
  <si>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</si>
  <si>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</si>
  <si>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</si>
  <si>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</si>
  <si>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</si>
  <si>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</si>
  <si>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</si>
  <si>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</si>
  <si>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</si>
  <si>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</si>
  <si>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</si>
  <si>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</si>
  <si>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</si>
  <si>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</si>
  <si>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</si>
  <si>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</si>
  <si>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</si>
  <si>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</si>
  <si>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</si>
  <si>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</si>
  <si>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</si>
  <si>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</si>
  <si>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</si>
  <si>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</si>
  <si>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</si>
  <si>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</si>
  <si>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</si>
  <si>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</si>
  <si>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</si>
  <si>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</si>
  <si>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</si>
  <si>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</si>
  <si>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</si>
  <si>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</si>
  <si>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</si>
  <si>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</si>
  <si>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</si>
  <si>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</si>
  <si>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</si>
  <si>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</si>
  <si>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</si>
  <si>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</si>
  <si>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</si>
  <si>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</si>
  <si>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</si>
  <si>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</si>
  <si>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</si>
  <si>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</si>
  <si>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</si>
  <si>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</si>
  <si>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</si>
  <si>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</si>
  <si>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</si>
  <si>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</si>
  <si>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</si>
  <si>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</si>
  <si>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</si>
  <si>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</si>
  <si>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</si>
  <si>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</si>
  <si>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</si>
  <si>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</si>
  <si>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</si>
  <si>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</si>
  <si>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</si>
  <si>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</si>
  <si>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</si>
  <si>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</si>
  <si>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</si>
  <si>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</si>
  <si>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</si>
  <si>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</si>
  <si>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</si>
  <si>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</si>
  <si>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</si>
  <si>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</si>
  <si>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</si>
  <si>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</si>
  <si>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</si>
  <si>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</si>
  <si>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</si>
  <si>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</si>
  <si>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</si>
  <si>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</si>
  <si>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</si>
  <si>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</si>
  <si>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</si>
  <si>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</si>
  <si>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</si>
  <si>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</si>
  <si>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</si>
  <si>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</si>
  <si>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</si>
  <si>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</si>
  <si>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</si>
  <si>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</si>
  <si>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</si>
  <si>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</si>
  <si>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</si>
  <si>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</si>
  <si>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</si>
  <si>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</si>
  <si>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</si>
  <si>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</si>
  <si>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</si>
  <si>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</si>
  <si>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</si>
  <si>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</si>
  <si>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</si>
  <si>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</si>
  <si>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</si>
  <si>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</si>
  <si>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</si>
  <si>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</si>
  <si>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</si>
  <si>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</si>
  <si>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</si>
  <si>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</si>
  <si>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</si>
  <si>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</si>
  <si>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</si>
  <si>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</si>
  <si>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</si>
  <si>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</si>
  <si>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</si>
  <si>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</si>
  <si>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</si>
  <si>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</si>
  <si>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</si>
  <si>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</si>
  <si>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</si>
  <si>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</si>
  <si>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</si>
  <si>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</si>
  <si>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</si>
  <si>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</si>
  <si>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</si>
  <si>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</si>
  <si>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</si>
  <si>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</si>
  <si>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</si>
  <si>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</si>
  <si>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</si>
  <si>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</si>
  <si>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</si>
  <si>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</si>
  <si>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</si>
  <si>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</si>
  <si>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</si>
  <si>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</si>
  <si>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</si>
  <si>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</si>
  <si>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</si>
  <si>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</si>
  <si>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</si>
  <si>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</si>
  <si>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</si>
  <si>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</si>
  <si>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</si>
  <si>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</si>
  <si>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</si>
  <si>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</si>
  <si>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</si>
  <si>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</si>
  <si>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</si>
  <si>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</si>
  <si>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</si>
  <si>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</si>
  <si>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</si>
  <si>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</si>
  <si>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</si>
  <si>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</si>
  <si>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</si>
  <si>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</si>
  <si>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</si>
  <si>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</si>
  <si>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</si>
  <si>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</si>
  <si>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</si>
  <si>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</si>
  <si>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</si>
  <si>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</si>
  <si>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</si>
  <si>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</si>
  <si>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</si>
  <si>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</si>
  <si>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</si>
  <si>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</si>
  <si>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</si>
  <si>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</si>
  <si>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</si>
  <si>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</si>
  <si>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</si>
  <si>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</si>
  <si>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</si>
  <si>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</si>
  <si>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</si>
  <si>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</si>
  <si>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</si>
  <si>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</si>
  <si>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</si>
  <si>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</si>
  <si>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</si>
  <si>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</si>
  <si>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</si>
  <si>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</si>
  <si>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</si>
  <si>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</si>
  <si>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</si>
  <si>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</si>
  <si>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</si>
  <si>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</si>
  <si>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</si>
  <si>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</si>
  <si>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</si>
  <si>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</si>
  <si>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</si>
  <si>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</si>
  <si>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</si>
  <si>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</si>
  <si>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</si>
  <si>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</si>
  <si>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</si>
  <si>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</si>
  <si>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</si>
  <si>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</si>
  <si>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</si>
  <si>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</si>
  <si>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</si>
  <si>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</si>
  <si>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</si>
  <si>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</si>
  <si>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</si>
  <si>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</si>
  <si>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</si>
  <si>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</si>
  <si>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</si>
  <si>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</si>
  <si>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</si>
  <si>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</si>
  <si>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</si>
  <si>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</si>
  <si>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</si>
  <si>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</si>
  <si>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</si>
  <si>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</si>
  <si>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</si>
  <si>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</si>
  <si>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</si>
  <si>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</si>
  <si>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</si>
  <si>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</si>
  <si>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</si>
  <si>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</si>
  <si>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</si>
  <si>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</si>
  <si>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</si>
  <si>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</si>
  <si>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</si>
  <si>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</si>
  <si>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</si>
  <si>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</si>
  <si>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</si>
  <si>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</si>
  <si>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</si>
  <si>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</si>
  <si>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</si>
  <si>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</si>
  <si>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</si>
  <si>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</si>
  <si>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</si>
  <si>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</si>
  <si>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</si>
  <si>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</si>
  <si>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</si>
  <si>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</si>
  <si>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</si>
  <si>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</si>
  <si>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</si>
  <si>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</si>
  <si>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</si>
  <si>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</si>
  <si>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</si>
  <si>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</si>
  <si>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</si>
  <si>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</si>
  <si>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</si>
  <si>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</si>
  <si>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</si>
  <si>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</si>
  <si>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</si>
  <si>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</si>
  <si>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</si>
  <si>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</si>
  <si>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</si>
  <si>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</si>
  <si>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</si>
  <si>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</si>
  <si>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</si>
  <si>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</si>
  <si>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</si>
  <si>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</si>
  <si>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</si>
  <si>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</si>
  <si>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</si>
  <si>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</si>
  <si>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</si>
  <si>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</si>
  <si>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</si>
  <si>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</si>
  <si>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</si>
  <si>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</si>
  <si>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</si>
  <si>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</si>
  <si>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</si>
  <si>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</si>
  <si>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</si>
  <si>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</si>
  <si>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</si>
  <si>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</si>
  <si>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</si>
  <si>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</si>
  <si>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</si>
  <si>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</si>
  <si>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</si>
  <si>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</si>
  <si>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</si>
  <si>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</si>
  <si>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</si>
  <si>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</si>
  <si>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Comanche ISD</t>
  </si>
  <si>
    <t>www.comancheisd.net</t>
  </si>
  <si>
    <t>325-356-2727</t>
  </si>
  <si>
    <t>lingram@comancheisd.net</t>
  </si>
  <si>
    <t>Jennifer Rucker</t>
  </si>
  <si>
    <t>Assistant Superintendent</t>
  </si>
  <si>
    <t>325-356-2727, ext. 1102</t>
  </si>
  <si>
    <t>jrucker@comancheisd.net</t>
  </si>
  <si>
    <t xml:space="preserve">Comanche  </t>
  </si>
  <si>
    <t>Comanche</t>
  </si>
  <si>
    <t>1507 North Austin</t>
  </si>
  <si>
    <t>Unlimited Tax School Building Bonds, Series 2013</t>
  </si>
  <si>
    <t>Unlimited Tax Refunding Bonds, Series 2014</t>
  </si>
  <si>
    <t>Unlimited Tax Refunding Bonds, Taxable Series 2020</t>
  </si>
  <si>
    <t>Maintenance Tax Notes, Series 2016</t>
  </si>
  <si>
    <t>Fot the construction, acquisition, renovation and equipment of school buildings in the District</t>
  </si>
  <si>
    <t>To refund a portion of the District's outstanding unlimited tax bonds for debt service savings</t>
  </si>
  <si>
    <t>To refund the District's outstanding Unlimited Tax School Building Bonds, Series 2013 and Unlimited Tax Refunding Bonds, Series 2014</t>
  </si>
  <si>
    <t>For the purpose of paying maintenance expenses for the repair, rehabilitation, renovation and replacement of existing school facilities and equipment</t>
  </si>
  <si>
    <t>Municipal Advisory Council of Texas, 2023</t>
  </si>
  <si>
    <t>Unlimited Tax  School Building Bonds, Series 2024</t>
  </si>
  <si>
    <t>For the purpose of construction, renovation, expansion and equipment of school facilities and safety and security improvements to such facilities.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</si>
</sst>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jrucker@comancheisd.net" TargetMode="External"/><Relationship Id="rId2" Type="http://schemas.openxmlformats.org/officeDocument/2006/relationships/hyperlink" Target="mailto:lingram@comancheisd.net" TargetMode="External"/><Relationship Id="rId1" Type="http://schemas.openxmlformats.org/officeDocument/2006/relationships/hyperlink" Target="http://www.comancheisd.net/"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19" sqref="B19"/>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5" customFormat="1" ht="21.6" customHeight="1" x14ac:dyDescent="0.25">
      <c r="A1" s="75" t="s">
        <v>236</v>
      </c>
    </row>
    <row r="2" spans="1:2" s="69" customFormat="1" ht="21" customHeight="1" x14ac:dyDescent="0.25">
      <c r="A2" s="69" t="s">
        <v>277</v>
      </c>
    </row>
    <row r="3" spans="1:2" s="74" customFormat="1" ht="31.9" customHeight="1" x14ac:dyDescent="0.25">
      <c r="A3" s="72" t="s">
        <v>0</v>
      </c>
      <c r="B3" s="73"/>
    </row>
    <row r="4" spans="1:2" x14ac:dyDescent="0.25">
      <c r="A4" s="32" t="s">
        <v>237</v>
      </c>
      <c r="B4" s="37" t="s">
        <v>330</v>
      </c>
    </row>
    <row r="5" spans="1:2" x14ac:dyDescent="0.25">
      <c r="A5" s="32" t="s">
        <v>238</v>
      </c>
      <c r="B5" s="37" t="s">
        <v>17</v>
      </c>
    </row>
    <row r="6" spans="1:2" x14ac:dyDescent="0.25">
      <c r="A6" s="9" t="s">
        <v>22</v>
      </c>
      <c r="B6" s="38"/>
    </row>
    <row r="7" spans="1:2" x14ac:dyDescent="0.25">
      <c r="A7" s="9" t="s">
        <v>239</v>
      </c>
      <c r="B7" s="37">
        <v>2024</v>
      </c>
    </row>
    <row r="8" spans="1:2" x14ac:dyDescent="0.25">
      <c r="A8" s="9" t="s">
        <v>296</v>
      </c>
      <c r="B8" s="39">
        <v>45170</v>
      </c>
    </row>
    <row r="9" spans="1:2" x14ac:dyDescent="0.25">
      <c r="A9" s="9" t="s">
        <v>14</v>
      </c>
      <c r="B9" s="33">
        <f>IF(ISBLANK(B8),"",DATE(YEAR(B8)+1,MONTH(B8),DAY(B8)-1))</f>
        <v>45535</v>
      </c>
    </row>
    <row r="10" spans="1:2" x14ac:dyDescent="0.25">
      <c r="A10" s="9" t="s">
        <v>21</v>
      </c>
      <c r="B10" s="67" t="s">
        <v>331</v>
      </c>
    </row>
    <row r="11" spans="1:2" x14ac:dyDescent="0.25">
      <c r="A11" s="9" t="s">
        <v>240</v>
      </c>
      <c r="B11" s="40" t="s">
        <v>332</v>
      </c>
    </row>
    <row r="12" spans="1:2" x14ac:dyDescent="0.25">
      <c r="A12" s="9" t="s">
        <v>214</v>
      </c>
      <c r="B12" s="68" t="s">
        <v>333</v>
      </c>
    </row>
    <row r="13" spans="1:2" x14ac:dyDescent="0.25">
      <c r="A13" s="32" t="s">
        <v>241</v>
      </c>
      <c r="B13" s="37" t="s">
        <v>12</v>
      </c>
    </row>
    <row r="14" spans="1:2" s="74" customFormat="1" ht="31.9" customHeight="1" x14ac:dyDescent="0.25">
      <c r="A14" s="72" t="s">
        <v>3</v>
      </c>
      <c r="B14" s="73"/>
    </row>
    <row r="15" spans="1:2" x14ac:dyDescent="0.25">
      <c r="A15" s="12" t="s">
        <v>242</v>
      </c>
      <c r="B15" s="37" t="s">
        <v>334</v>
      </c>
    </row>
    <row r="16" spans="1:2" x14ac:dyDescent="0.25">
      <c r="A16" s="12" t="s">
        <v>243</v>
      </c>
      <c r="B16" s="37" t="s">
        <v>335</v>
      </c>
    </row>
    <row r="17" spans="1:2" x14ac:dyDescent="0.25">
      <c r="A17" s="12" t="s">
        <v>244</v>
      </c>
      <c r="B17" s="40" t="s">
        <v>336</v>
      </c>
    </row>
    <row r="18" spans="1:2" x14ac:dyDescent="0.25">
      <c r="A18" s="12" t="s">
        <v>4</v>
      </c>
      <c r="B18" s="68" t="s">
        <v>337</v>
      </c>
    </row>
    <row r="19" spans="1:2" x14ac:dyDescent="0.25">
      <c r="A19" s="12" t="s">
        <v>245</v>
      </c>
      <c r="B19" s="37" t="s">
        <v>340</v>
      </c>
    </row>
    <row r="20" spans="1:2" x14ac:dyDescent="0.25">
      <c r="A20" s="12" t="s">
        <v>5</v>
      </c>
      <c r="B20" s="37"/>
    </row>
    <row r="21" spans="1:2" x14ac:dyDescent="0.25">
      <c r="A21" s="12" t="s">
        <v>246</v>
      </c>
      <c r="B21" s="37" t="s">
        <v>338</v>
      </c>
    </row>
    <row r="22" spans="1:2" x14ac:dyDescent="0.25">
      <c r="A22" s="12" t="s">
        <v>247</v>
      </c>
      <c r="B22" s="41">
        <v>76442</v>
      </c>
    </row>
    <row r="23" spans="1:2" x14ac:dyDescent="0.25">
      <c r="A23" s="12" t="s">
        <v>248</v>
      </c>
      <c r="B23" s="37" t="s">
        <v>339</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70" customFormat="1" ht="15" x14ac:dyDescent="0.25">
      <c r="A30" s="70" t="s">
        <v>280</v>
      </c>
    </row>
    <row r="31" spans="1:2" s="71" customFormat="1" x14ac:dyDescent="0.25">
      <c r="A31" s="71"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7A4C856E-102B-45CC-B6BE-254C483904D6}"/>
    <hyperlink ref="B12" r:id="rId2" xr:uid="{6C30C061-1B07-40B6-A2A9-DA6CB93DEC6C}"/>
    <hyperlink ref="B18" r:id="rId3" xr:uid="{4A0D1D63-4EFA-4914-9732-7663165D669F}"/>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tabSelected="1" topLeftCell="C1" zoomScale="85" zoomScaleNormal="85" workbookViewId="0">
      <selection activeCell="Q13" sqref="Q13"/>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7" customFormat="1" ht="21.6" customHeight="1" x14ac:dyDescent="0.25">
      <c r="A1" s="77" t="s">
        <v>236</v>
      </c>
    </row>
    <row r="2" spans="1:19" s="80" customFormat="1" ht="21.6" customHeight="1" x14ac:dyDescent="0.25">
      <c r="A2" s="78" t="s">
        <v>35</v>
      </c>
      <c r="B2" s="79"/>
      <c r="C2" s="79"/>
      <c r="D2" s="79"/>
      <c r="E2" s="79"/>
      <c r="F2" s="79"/>
      <c r="G2" s="79"/>
      <c r="H2" s="79"/>
      <c r="I2" s="79"/>
      <c r="J2" s="79"/>
      <c r="K2" s="79"/>
      <c r="L2" s="79"/>
      <c r="M2" s="79"/>
      <c r="N2" s="79"/>
      <c r="O2" s="79"/>
      <c r="P2" s="79"/>
      <c r="Q2" s="79"/>
      <c r="R2" s="79"/>
      <c r="S2" s="79"/>
    </row>
    <row r="3" spans="1:19" s="81" customFormat="1" x14ac:dyDescent="0.25">
      <c r="A3" s="9" t="s">
        <v>1</v>
      </c>
      <c r="B3" s="34" t="str">
        <f>IF('1 - Contact Information'!B4="","",'1 - Contact Information'!B4)</f>
        <v>Comanche ISD</v>
      </c>
      <c r="C3" s="85"/>
    </row>
    <row r="4" spans="1:19" s="87" customFormat="1" x14ac:dyDescent="0.25">
      <c r="A4" s="9" t="s">
        <v>2</v>
      </c>
      <c r="B4" s="35">
        <f>IF('1 - Contact Information'!B7="","",'1 - Contact Information'!B7)</f>
        <v>2024</v>
      </c>
      <c r="C4" s="86"/>
    </row>
    <row r="5" spans="1:19" s="81" customFormat="1" ht="30.6" customHeight="1" x14ac:dyDescent="0.25">
      <c r="A5" s="81" t="s">
        <v>274</v>
      </c>
    </row>
    <row r="6" spans="1:19" s="81" customFormat="1" x14ac:dyDescent="0.25">
      <c r="A6" s="82" t="s">
        <v>291</v>
      </c>
      <c r="B6" s="82"/>
      <c r="C6" s="82"/>
      <c r="D6" s="82"/>
      <c r="E6" s="82"/>
      <c r="F6" s="82"/>
      <c r="G6" s="82"/>
      <c r="H6" s="82"/>
      <c r="I6" s="82"/>
      <c r="J6" s="82"/>
      <c r="K6" s="82"/>
      <c r="L6" s="82"/>
      <c r="M6" s="82"/>
      <c r="N6" s="82"/>
      <c r="O6" s="82"/>
      <c r="P6" s="82"/>
      <c r="Q6" s="82"/>
      <c r="R6" s="82"/>
      <c r="S6" s="82"/>
    </row>
    <row r="7" spans="1:19" s="83" customFormat="1" ht="36" customHeight="1" x14ac:dyDescent="0.25">
      <c r="A7" s="83" t="s">
        <v>268</v>
      </c>
      <c r="B7" s="84"/>
      <c r="C7" s="84"/>
      <c r="D7" s="84"/>
      <c r="E7" s="84"/>
      <c r="F7" s="84"/>
      <c r="G7" s="84"/>
      <c r="H7" s="84"/>
      <c r="I7" s="84"/>
      <c r="J7" s="84"/>
      <c r="K7" s="84"/>
      <c r="L7" s="84"/>
      <c r="M7" s="84"/>
      <c r="N7" s="84"/>
      <c r="O7" s="84"/>
      <c r="P7" s="84"/>
      <c r="Q7" s="84"/>
      <c r="R7" s="84"/>
      <c r="S7" s="84"/>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ht="47.25" x14ac:dyDescent="0.25">
      <c r="A9" s="42" t="s">
        <v>341</v>
      </c>
      <c r="B9" s="43"/>
      <c r="C9" s="44">
        <v>625000</v>
      </c>
      <c r="D9" s="44">
        <v>0</v>
      </c>
      <c r="E9" s="45">
        <v>666063</v>
      </c>
      <c r="F9" s="46">
        <v>45323</v>
      </c>
      <c r="G9" s="43" t="s">
        <v>12</v>
      </c>
      <c r="H9" s="45">
        <v>5955000</v>
      </c>
      <c r="I9" s="45">
        <v>5955000</v>
      </c>
      <c r="J9" s="45">
        <f>H9-I9</f>
        <v>0</v>
      </c>
      <c r="K9" s="43" t="s">
        <v>345</v>
      </c>
      <c r="L9" s="43" t="s">
        <v>13</v>
      </c>
      <c r="M9" s="42" t="s">
        <v>11</v>
      </c>
      <c r="N9" s="42" t="s">
        <v>11</v>
      </c>
      <c r="O9" s="43" t="s">
        <v>11</v>
      </c>
      <c r="P9" s="43" t="s">
        <v>11</v>
      </c>
      <c r="Q9" s="43"/>
      <c r="R9" s="42"/>
      <c r="S9" s="42"/>
    </row>
    <row r="10" spans="1:19" s="3" customFormat="1" ht="47.25" x14ac:dyDescent="0.25">
      <c r="A10" s="42" t="s">
        <v>342</v>
      </c>
      <c r="B10" s="42"/>
      <c r="C10" s="44">
        <v>1680000</v>
      </c>
      <c r="D10" s="44">
        <v>360000</v>
      </c>
      <c r="E10" s="45">
        <v>1835725</v>
      </c>
      <c r="F10" s="46">
        <v>45689</v>
      </c>
      <c r="G10" s="43" t="s">
        <v>12</v>
      </c>
      <c r="H10" s="45">
        <v>3690000</v>
      </c>
      <c r="I10" s="45">
        <v>3690000</v>
      </c>
      <c r="J10" s="45">
        <f t="shared" ref="J10:J60" si="0">H10-I10</f>
        <v>0</v>
      </c>
      <c r="K10" s="43" t="s">
        <v>346</v>
      </c>
      <c r="L10" s="43" t="s">
        <v>13</v>
      </c>
      <c r="M10" s="42"/>
      <c r="N10" s="42"/>
      <c r="O10" s="43"/>
      <c r="P10" s="43"/>
      <c r="Q10" s="43"/>
      <c r="R10" s="42"/>
      <c r="S10" s="42"/>
    </row>
    <row r="11" spans="1:19" s="3" customFormat="1" ht="63" x14ac:dyDescent="0.25">
      <c r="A11" s="42" t="s">
        <v>343</v>
      </c>
      <c r="B11" s="42"/>
      <c r="C11" s="44">
        <v>5350000</v>
      </c>
      <c r="D11" s="44">
        <v>5275000</v>
      </c>
      <c r="E11" s="45">
        <v>6948578</v>
      </c>
      <c r="F11" s="46">
        <v>48611</v>
      </c>
      <c r="G11" s="43" t="s">
        <v>12</v>
      </c>
      <c r="H11" s="45">
        <v>5350000</v>
      </c>
      <c r="I11" s="45">
        <v>5350000</v>
      </c>
      <c r="J11" s="45">
        <f t="shared" si="0"/>
        <v>0</v>
      </c>
      <c r="K11" s="43" t="s">
        <v>347</v>
      </c>
      <c r="L11" s="43" t="s">
        <v>12</v>
      </c>
      <c r="M11" s="42" t="s">
        <v>77</v>
      </c>
      <c r="N11" s="42" t="s">
        <v>48</v>
      </c>
      <c r="O11" s="43" t="s">
        <v>77</v>
      </c>
      <c r="P11" s="43" t="s">
        <v>77</v>
      </c>
      <c r="Q11" s="43"/>
      <c r="R11" s="42"/>
      <c r="S11" s="42"/>
    </row>
    <row r="12" spans="1:19" s="3" customFormat="1" ht="78.75" x14ac:dyDescent="0.25">
      <c r="A12" s="42" t="s">
        <v>344</v>
      </c>
      <c r="B12" s="42"/>
      <c r="C12" s="44">
        <v>2266000</v>
      </c>
      <c r="D12" s="44">
        <v>638000</v>
      </c>
      <c r="E12" s="45">
        <v>819510</v>
      </c>
      <c r="F12" s="46">
        <v>47164</v>
      </c>
      <c r="G12" s="43" t="s">
        <v>12</v>
      </c>
      <c r="H12" s="45">
        <v>2266000</v>
      </c>
      <c r="I12" s="45">
        <v>2266000</v>
      </c>
      <c r="J12" s="45">
        <f>H12-I12</f>
        <v>0</v>
      </c>
      <c r="K12" s="43" t="s">
        <v>348</v>
      </c>
      <c r="L12" s="43" t="s">
        <v>13</v>
      </c>
      <c r="M12" s="42"/>
      <c r="N12" s="42"/>
      <c r="O12" s="43"/>
      <c r="P12" s="43"/>
      <c r="Q12" s="43"/>
      <c r="R12" s="42"/>
      <c r="S12" s="42"/>
    </row>
    <row r="13" spans="1:19" s="3" customFormat="1" ht="78.75" x14ac:dyDescent="0.25">
      <c r="A13" s="42" t="s">
        <v>350</v>
      </c>
      <c r="B13" s="42"/>
      <c r="C13" s="44">
        <v>28850000</v>
      </c>
      <c r="D13" s="44">
        <v>28850000</v>
      </c>
      <c r="E13" s="45">
        <v>48082514</v>
      </c>
      <c r="F13" s="46">
        <v>52642</v>
      </c>
      <c r="G13" s="43" t="s">
        <v>12</v>
      </c>
      <c r="H13" s="45">
        <v>28850000</v>
      </c>
      <c r="I13" s="45">
        <v>0</v>
      </c>
      <c r="J13" s="45">
        <f>H13-I13</f>
        <v>28850000</v>
      </c>
      <c r="K13" s="43" t="s">
        <v>351</v>
      </c>
      <c r="L13" s="43"/>
      <c r="M13" s="42" t="s">
        <v>77</v>
      </c>
      <c r="N13" s="42" t="s">
        <v>40</v>
      </c>
      <c r="O13" s="43" t="s">
        <v>77</v>
      </c>
      <c r="P13" s="43" t="s">
        <v>77</v>
      </c>
      <c r="Q13" s="43"/>
      <c r="R13" s="42"/>
      <c r="S13" s="42"/>
    </row>
    <row r="14" spans="1:19" s="3" customFormat="1" x14ac:dyDescent="0.25">
      <c r="A14" s="42"/>
      <c r="B14" s="42"/>
      <c r="C14" s="44"/>
      <c r="D14" s="44"/>
      <c r="E14" s="45"/>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6" customFormat="1" ht="15" x14ac:dyDescent="0.25">
      <c r="A110" s="76" t="s">
        <v>280</v>
      </c>
    </row>
    <row r="111" spans="1:19" s="71" customFormat="1" ht="19.899999999999999" customHeight="1" x14ac:dyDescent="0.25">
      <c r="A111" s="71"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opLeftCell="A3" zoomScale="85" zoomScaleNormal="85" workbookViewId="0">
      <selection activeCell="A22" sqref="A22:XFD22"/>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2" customFormat="1" ht="21" customHeight="1" x14ac:dyDescent="0.25">
      <c r="A1" s="92" t="s">
        <v>236</v>
      </c>
    </row>
    <row r="2" spans="1:19" s="80" customFormat="1" ht="21" customHeight="1" x14ac:dyDescent="0.25">
      <c r="A2" s="78" t="s">
        <v>35</v>
      </c>
      <c r="B2" s="79"/>
      <c r="C2" s="79"/>
      <c r="D2" s="79"/>
      <c r="E2" s="79"/>
      <c r="F2" s="79"/>
      <c r="G2" s="79"/>
      <c r="H2" s="79"/>
      <c r="I2" s="79"/>
      <c r="J2" s="79"/>
      <c r="K2" s="79"/>
    </row>
    <row r="3" spans="1:19" x14ac:dyDescent="0.25">
      <c r="A3" s="9" t="s">
        <v>1</v>
      </c>
      <c r="B3" s="36" t="str">
        <f>IF('1 - Contact Information'!B4="","",'1 - Contact Information'!B4)</f>
        <v>Comanche ISD</v>
      </c>
      <c r="C3" s="1"/>
      <c r="D3" s="1"/>
      <c r="E3" s="1"/>
      <c r="F3" s="1"/>
      <c r="H3" s="1"/>
      <c r="I3" s="1"/>
      <c r="J3" s="1"/>
      <c r="K3" s="1"/>
    </row>
    <row r="4" spans="1:19" x14ac:dyDescent="0.25">
      <c r="A4" s="9" t="s">
        <v>2</v>
      </c>
      <c r="B4" s="36">
        <f>IF(OR('1 - Contact Information'!B7="",'1 - Contact Information'!B7="(select)"),"",'1 - Contact Information'!B7)</f>
        <v>2024</v>
      </c>
      <c r="C4" s="1"/>
      <c r="D4" s="1"/>
      <c r="E4" s="1"/>
      <c r="F4" s="1"/>
      <c r="H4" s="1"/>
      <c r="I4" s="1"/>
      <c r="J4" s="1"/>
      <c r="K4" s="1"/>
    </row>
    <row r="5" spans="1:19" s="81" customFormat="1" ht="31.15" customHeight="1" x14ac:dyDescent="0.25">
      <c r="A5" s="81" t="s">
        <v>276</v>
      </c>
    </row>
    <row r="6" spans="1:19" s="81" customFormat="1" x14ac:dyDescent="0.25">
      <c r="A6" s="81" t="s">
        <v>292</v>
      </c>
    </row>
    <row r="7" spans="1:19" s="81" customFormat="1" x14ac:dyDescent="0.25">
      <c r="A7" s="81" t="s">
        <v>295</v>
      </c>
    </row>
    <row r="8" spans="1:19" s="83" customFormat="1" ht="36.6" customHeight="1" x14ac:dyDescent="0.25">
      <c r="A8" s="78" t="s">
        <v>225</v>
      </c>
      <c r="B8" s="79"/>
      <c r="C8" s="79"/>
      <c r="D8" s="79"/>
      <c r="E8" s="79"/>
      <c r="F8" s="79"/>
      <c r="G8" s="79"/>
      <c r="H8" s="79"/>
      <c r="I8" s="79"/>
      <c r="J8" s="79"/>
      <c r="K8" s="79"/>
      <c r="L8" s="79"/>
      <c r="M8" s="79"/>
      <c r="N8" s="79"/>
      <c r="O8" s="79"/>
      <c r="P8" s="79"/>
      <c r="Q8" s="79"/>
      <c r="R8" s="79"/>
      <c r="S8" s="79"/>
    </row>
    <row r="9" spans="1:19" x14ac:dyDescent="0.25">
      <c r="A9" s="58" t="s">
        <v>80</v>
      </c>
      <c r="B9" s="47">
        <v>46111000</v>
      </c>
    </row>
    <row r="10" spans="1:19" x14ac:dyDescent="0.25">
      <c r="A10" s="59" t="s">
        <v>81</v>
      </c>
      <c r="B10" s="48">
        <v>35123000</v>
      </c>
    </row>
    <row r="11" spans="1:19" ht="31.5" x14ac:dyDescent="0.25">
      <c r="A11" s="59" t="s">
        <v>82</v>
      </c>
      <c r="B11" s="48">
        <v>56751128</v>
      </c>
    </row>
    <row r="12" spans="1:19" s="90" customFormat="1" ht="36" customHeight="1" x14ac:dyDescent="0.25">
      <c r="A12" s="90" t="s">
        <v>224</v>
      </c>
      <c r="B12" s="91"/>
      <c r="C12" s="91"/>
      <c r="D12" s="91"/>
      <c r="E12" s="91"/>
      <c r="F12" s="91"/>
      <c r="G12" s="91"/>
      <c r="H12" s="91"/>
      <c r="I12" s="91"/>
      <c r="J12" s="91"/>
      <c r="K12" s="91"/>
      <c r="L12" s="91"/>
      <c r="M12" s="91"/>
      <c r="N12" s="91"/>
      <c r="O12" s="91"/>
      <c r="P12" s="91"/>
      <c r="Q12" s="91"/>
      <c r="R12" s="91"/>
      <c r="S12" s="91"/>
    </row>
    <row r="13" spans="1:19" x14ac:dyDescent="0.25">
      <c r="A13" s="58" t="s">
        <v>83</v>
      </c>
      <c r="B13" s="47">
        <v>36505000</v>
      </c>
    </row>
    <row r="14" spans="1:19" ht="31.5" x14ac:dyDescent="0.25">
      <c r="A14" s="59" t="s">
        <v>84</v>
      </c>
      <c r="B14" s="48">
        <v>34485000</v>
      </c>
    </row>
    <row r="15" spans="1:19" ht="31.5" x14ac:dyDescent="0.25">
      <c r="A15" s="59" t="s">
        <v>85</v>
      </c>
      <c r="B15" s="48">
        <v>57532880</v>
      </c>
    </row>
    <row r="16" spans="1:19" s="90" customFormat="1" ht="51" customHeight="1" x14ac:dyDescent="0.25">
      <c r="A16" s="90" t="s">
        <v>223</v>
      </c>
      <c r="B16" s="91"/>
      <c r="C16" s="91"/>
      <c r="D16" s="91"/>
      <c r="E16" s="91"/>
      <c r="F16" s="91"/>
      <c r="G16" s="91"/>
      <c r="H16" s="91"/>
      <c r="I16" s="91"/>
      <c r="J16" s="91"/>
      <c r="K16" s="91"/>
      <c r="L16" s="91"/>
      <c r="M16" s="91"/>
      <c r="N16" s="91"/>
      <c r="O16" s="91"/>
      <c r="P16" s="91"/>
      <c r="Q16" s="91"/>
      <c r="R16" s="91"/>
      <c r="S16" s="91"/>
    </row>
    <row r="17" spans="1:2" x14ac:dyDescent="0.25">
      <c r="A17" s="58" t="s">
        <v>289</v>
      </c>
      <c r="B17" s="49">
        <v>7346</v>
      </c>
    </row>
    <row r="18" spans="1:2" x14ac:dyDescent="0.25">
      <c r="A18" s="58" t="s">
        <v>290</v>
      </c>
      <c r="B18" s="50" t="s">
        <v>349</v>
      </c>
    </row>
    <row r="19" spans="1:2" ht="31.5" customHeight="1" x14ac:dyDescent="0.25">
      <c r="A19" s="58" t="s">
        <v>86</v>
      </c>
      <c r="B19" s="47">
        <v>4969</v>
      </c>
    </row>
    <row r="20" spans="1:2" ht="31.5" x14ac:dyDescent="0.25">
      <c r="A20" s="59" t="s">
        <v>87</v>
      </c>
      <c r="B20" s="48">
        <v>4694</v>
      </c>
    </row>
    <row r="21" spans="1:2" ht="47.25" customHeight="1" x14ac:dyDescent="0.25">
      <c r="A21" s="59" t="s">
        <v>88</v>
      </c>
      <c r="B21" s="48">
        <v>7832</v>
      </c>
    </row>
    <row r="22" spans="1:2" s="89" customFormat="1" ht="22.9" customHeight="1" x14ac:dyDescent="0.25">
      <c r="A22" s="89" t="s">
        <v>280</v>
      </c>
    </row>
    <row r="23" spans="1:2" s="88" customFormat="1" ht="16.899999999999999" customHeight="1" x14ac:dyDescent="0.25">
      <c r="A23" s="88"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46024</v>
      </c>
      <c r="M2" s="61">
        <f ca="1">DATEVALUE(TEXT(L2,"m/d/yyyy"))</f>
        <v>46024</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5" customFormat="1" ht="30.6" customHeight="1" x14ac:dyDescent="0.25">
      <c r="A1" s="95" t="s">
        <v>236</v>
      </c>
    </row>
    <row r="2" spans="1:2" s="96" customFormat="1" ht="31.15" customHeight="1" x14ac:dyDescent="0.25">
      <c r="A2" s="96" t="s">
        <v>279</v>
      </c>
    </row>
    <row r="3" spans="1:2" s="79" customFormat="1" x14ac:dyDescent="0.25">
      <c r="A3" s="91"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3" customFormat="1" ht="15" x14ac:dyDescent="0.25">
      <c r="A14" s="93" t="s">
        <v>280</v>
      </c>
    </row>
    <row r="15" spans="1:2" s="94" customFormat="1" x14ac:dyDescent="0.25">
      <c r="A15" s="94"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13"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5" customFormat="1" ht="21" customHeight="1" x14ac:dyDescent="0.25">
      <c r="A1" s="95" t="s">
        <v>236</v>
      </c>
    </row>
    <row r="2" spans="1:5" s="96" customFormat="1" ht="21" customHeight="1" x14ac:dyDescent="0.25">
      <c r="A2" s="96" t="s">
        <v>139</v>
      </c>
    </row>
    <row r="3" spans="1:5" s="81" customFormat="1" x14ac:dyDescent="0.25">
      <c r="A3" s="81" t="s">
        <v>275</v>
      </c>
    </row>
    <row r="4" spans="1:5" s="99" customFormat="1" ht="36" customHeight="1" x14ac:dyDescent="0.25">
      <c r="A4" s="97" t="s">
        <v>207</v>
      </c>
      <c r="B4" s="98"/>
      <c r="C4" s="98"/>
      <c r="D4" s="98"/>
      <c r="E4" s="98"/>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9" customFormat="1" ht="36.6" customHeight="1" x14ac:dyDescent="0.25">
      <c r="A15" s="97" t="s">
        <v>115</v>
      </c>
      <c r="B15" s="98"/>
      <c r="C15" s="98"/>
      <c r="D15" s="98"/>
      <c r="E15" s="98"/>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100" customFormat="1" ht="15" x14ac:dyDescent="0.25">
      <c r="A29" s="100" t="s">
        <v>280</v>
      </c>
    </row>
    <row r="30" spans="1:5" s="71" customFormat="1" x14ac:dyDescent="0.25">
      <c r="A30" s="71"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8"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5" customFormat="1" ht="36.6" customHeight="1" x14ac:dyDescent="0.25">
      <c r="A1" s="95" t="s">
        <v>236</v>
      </c>
    </row>
    <row r="2" spans="1:5" s="96" customFormat="1" x14ac:dyDescent="0.25">
      <c r="A2" s="96" t="s">
        <v>140</v>
      </c>
    </row>
    <row r="3" spans="1:5" s="81" customFormat="1" x14ac:dyDescent="0.25">
      <c r="A3" s="81" t="s">
        <v>299</v>
      </c>
    </row>
    <row r="4" spans="1:5" s="83" customFormat="1" ht="31.15" customHeight="1" x14ac:dyDescent="0.25">
      <c r="A4" s="78" t="s">
        <v>144</v>
      </c>
      <c r="B4" s="79"/>
      <c r="C4" s="79"/>
      <c r="D4" s="79"/>
      <c r="E4" s="79"/>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3" customFormat="1" ht="31.9" customHeight="1" x14ac:dyDescent="0.25">
      <c r="A9" s="78" t="s">
        <v>210</v>
      </c>
      <c r="B9" s="79"/>
      <c r="C9" s="79"/>
      <c r="D9" s="79"/>
      <c r="E9" s="79"/>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3" customFormat="1" ht="31.15" customHeight="1" x14ac:dyDescent="0.25">
      <c r="A23" s="78" t="s">
        <v>211</v>
      </c>
      <c r="B23" s="79"/>
      <c r="C23" s="79"/>
      <c r="D23" s="79"/>
      <c r="E23" s="79"/>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100" customFormat="1" ht="19.899999999999999" customHeight="1" x14ac:dyDescent="0.25">
      <c r="A36" s="100" t="s">
        <v>280</v>
      </c>
    </row>
    <row r="37" spans="1:5" s="71" customFormat="1" x14ac:dyDescent="0.25">
      <c r="A37" s="71"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Kenneth Thompson</cp:lastModifiedBy>
  <dcterms:created xsi:type="dcterms:W3CDTF">2017-01-13T17:49:37Z</dcterms:created>
  <dcterms:modified xsi:type="dcterms:W3CDTF">2026-01-02T14:03:21Z</dcterms:modified>
</cp:coreProperties>
</file>